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astikemaksut" sheetId="1" r:id="rId4"/>
    <sheet state="visible" name="Asunto D" sheetId="2" r:id="rId5"/>
  </sheets>
  <definedNames/>
  <calcPr/>
</workbook>
</file>

<file path=xl/sharedStrings.xml><?xml version="1.0" encoding="utf-8"?>
<sst xmlns="http://schemas.openxmlformats.org/spreadsheetml/2006/main" count="59" uniqueCount="38">
  <si>
    <t>Tammi</t>
  </si>
  <si>
    <t>Helmi</t>
  </si>
  <si>
    <t>Maalis</t>
  </si>
  <si>
    <t>Huhti</t>
  </si>
  <si>
    <t>Touko</t>
  </si>
  <si>
    <t>Kesä</t>
  </si>
  <si>
    <t>Heinä</t>
  </si>
  <si>
    <t>Elo</t>
  </si>
  <si>
    <t>Syys</t>
  </si>
  <si>
    <t>Loka</t>
  </si>
  <si>
    <t>Marras</t>
  </si>
  <si>
    <t>Joulu</t>
  </si>
  <si>
    <t>A</t>
  </si>
  <si>
    <t>Odotettu</t>
  </si>
  <si>
    <t>Toteuma</t>
  </si>
  <si>
    <t>B</t>
  </si>
  <si>
    <t>C</t>
  </si>
  <si>
    <t>D</t>
  </si>
  <si>
    <t>Taloyhtiö</t>
  </si>
  <si>
    <t>MAKSETTAVAA</t>
  </si>
  <si>
    <t>EROTUS</t>
  </si>
  <si>
    <t>MAKSETTU</t>
  </si>
  <si>
    <t>Rästi 2023</t>
  </si>
  <si>
    <t>Salo Marja-Liisa</t>
  </si>
  <si>
    <t>TAMMI</t>
  </si>
  <si>
    <t>Salo Matti</t>
  </si>
  <si>
    <t>HELMI</t>
  </si>
  <si>
    <t>MAALIS</t>
  </si>
  <si>
    <t>HUHTI</t>
  </si>
  <si>
    <t>TOUKO</t>
  </si>
  <si>
    <t>KESÄ</t>
  </si>
  <si>
    <t>HEINÄ</t>
  </si>
  <si>
    <t>ELO</t>
  </si>
  <si>
    <t>SYYS</t>
  </si>
  <si>
    <t>LOKA</t>
  </si>
  <si>
    <t>MARRAS</t>
  </si>
  <si>
    <t>JOULU</t>
  </si>
  <si>
    <t>Liikasuoritus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</si>
</sst>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.m.yyyy"/>
  </numFmts>
  <fonts count="3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</fills>
  <borders count="1">
    <border/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2" fontId="1" numFmtId="0" xfId="0" applyAlignment="1" applyFill="1" applyFont="1">
      <alignment readingOrder="0"/>
    </xf>
    <xf borderId="0" fillId="2" fontId="1" numFmtId="0" xfId="0" applyFont="1"/>
    <xf borderId="0" fillId="0" fontId="2" numFmtId="0" xfId="0" applyAlignment="1" applyFont="1">
      <alignment readingOrder="0"/>
    </xf>
    <xf borderId="0" fillId="0" fontId="1" numFmtId="0" xfId="0" applyFont="1"/>
    <xf borderId="0" fillId="3" fontId="1" numFmtId="0" xfId="0" applyFill="1" applyFont="1"/>
    <xf borderId="0" fillId="0" fontId="1" numFmtId="164" xfId="0" applyAlignment="1" applyFont="1" applyNumberFormat="1">
      <alignment readingOrder="0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B1" s="1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</row>
    <row r="3">
      <c r="A3" s="2" t="s">
        <v>12</v>
      </c>
      <c r="B3" s="2" t="s">
        <v>13</v>
      </c>
      <c r="C3" s="2">
        <v>328.5</v>
      </c>
      <c r="D3" s="2">
        <v>328.5</v>
      </c>
      <c r="E3" s="2">
        <v>328.5</v>
      </c>
      <c r="F3" s="2">
        <v>328.5</v>
      </c>
      <c r="G3" s="2">
        <f>350.4*2</f>
        <v>700.8</v>
      </c>
      <c r="H3" s="2">
        <v>350.4</v>
      </c>
      <c r="I3" s="2">
        <f t="shared" ref="I3:I4" si="1">350.4*2</f>
        <v>700.8</v>
      </c>
      <c r="J3" s="2">
        <v>350.4</v>
      </c>
      <c r="K3" s="2">
        <v>350.4</v>
      </c>
      <c r="L3" s="2">
        <v>350.4</v>
      </c>
      <c r="M3" s="2">
        <v>350.4</v>
      </c>
      <c r="N3" s="2">
        <v>350.4</v>
      </c>
      <c r="O3" s="3">
        <f t="shared" ref="O3:O4" si="2">SUM(B3:N3)</f>
        <v>4818</v>
      </c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>
      <c r="B4" s="1" t="s">
        <v>14</v>
      </c>
      <c r="C4" s="1">
        <v>328.5</v>
      </c>
      <c r="D4" s="1">
        <v>328.5</v>
      </c>
      <c r="E4" s="1">
        <v>328.5</v>
      </c>
      <c r="F4" s="1">
        <v>328.5</v>
      </c>
      <c r="G4" s="4">
        <f>328.5+327.3</f>
        <v>655.8</v>
      </c>
      <c r="H4" s="1">
        <v>350.4</v>
      </c>
      <c r="I4" s="1">
        <f t="shared" si="1"/>
        <v>700.8</v>
      </c>
      <c r="J4" s="1">
        <v>350.4</v>
      </c>
      <c r="K4" s="5">
        <f>45+350.4</f>
        <v>395.4</v>
      </c>
      <c r="L4" s="1">
        <v>350.4</v>
      </c>
      <c r="M4" s="1">
        <v>350.4</v>
      </c>
      <c r="N4" s="1">
        <v>350.4</v>
      </c>
      <c r="O4" s="5">
        <f t="shared" si="2"/>
        <v>4818</v>
      </c>
    </row>
    <row r="5">
      <c r="A5" s="1"/>
      <c r="B5" s="1"/>
      <c r="C5" s="1"/>
      <c r="D5" s="1"/>
      <c r="E5" s="1"/>
      <c r="F5" s="1"/>
      <c r="G5" s="1">
        <f t="shared" ref="G5:K5" si="3">G4-G3</f>
        <v>-45</v>
      </c>
      <c r="H5" s="1">
        <f t="shared" si="3"/>
        <v>0</v>
      </c>
      <c r="I5" s="1">
        <f t="shared" si="3"/>
        <v>0</v>
      </c>
      <c r="J5" s="1">
        <f t="shared" si="3"/>
        <v>0</v>
      </c>
      <c r="K5" s="1">
        <f t="shared" si="3"/>
        <v>45</v>
      </c>
      <c r="L5" s="1"/>
      <c r="M5" s="1"/>
      <c r="N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>
      <c r="A7" s="2" t="s">
        <v>15</v>
      </c>
      <c r="B7" s="2" t="s">
        <v>13</v>
      </c>
      <c r="C7" s="2">
        <v>331.5</v>
      </c>
      <c r="D7" s="2">
        <v>331.5</v>
      </c>
      <c r="E7" s="2">
        <v>331.5</v>
      </c>
      <c r="F7" s="2">
        <v>331.5</v>
      </c>
      <c r="G7" s="2">
        <f>353.6*2</f>
        <v>707.2</v>
      </c>
      <c r="H7" s="2">
        <v>353.6</v>
      </c>
      <c r="I7" s="2">
        <f>353.6*2</f>
        <v>707.2</v>
      </c>
      <c r="J7" s="2">
        <v>353.6</v>
      </c>
      <c r="K7" s="2">
        <v>353.6</v>
      </c>
      <c r="L7" s="2">
        <v>353.6</v>
      </c>
      <c r="M7" s="2">
        <v>353.6</v>
      </c>
      <c r="N7" s="2">
        <v>353.6</v>
      </c>
      <c r="O7" s="3">
        <f t="shared" ref="O7:O8" si="4">SUM(B7:N7)</f>
        <v>4862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>
      <c r="B8" s="1" t="s">
        <v>14</v>
      </c>
      <c r="C8" s="1">
        <v>331.5</v>
      </c>
      <c r="D8" s="1">
        <v>331.5</v>
      </c>
      <c r="E8" s="1">
        <v>331.5</v>
      </c>
      <c r="F8" s="1">
        <v>331.5</v>
      </c>
      <c r="G8" s="1">
        <v>707.2</v>
      </c>
      <c r="H8" s="1">
        <v>353.6</v>
      </c>
      <c r="I8" s="1">
        <v>707.2</v>
      </c>
      <c r="J8" s="1">
        <v>353.6</v>
      </c>
      <c r="K8" s="1">
        <v>353.6</v>
      </c>
      <c r="L8" s="1">
        <v>353.6</v>
      </c>
      <c r="M8" s="1">
        <v>353.6</v>
      </c>
      <c r="N8" s="1">
        <v>353.6</v>
      </c>
      <c r="O8" s="5">
        <f t="shared" si="4"/>
        <v>4862</v>
      </c>
    </row>
    <row r="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>
      <c r="A11" s="2" t="s">
        <v>16</v>
      </c>
      <c r="B11" s="2" t="s">
        <v>13</v>
      </c>
      <c r="C11" s="2">
        <v>331.5</v>
      </c>
      <c r="D11" s="2">
        <v>331.5</v>
      </c>
      <c r="E11" s="2">
        <v>331.5</v>
      </c>
      <c r="F11" s="2">
        <v>331.5</v>
      </c>
      <c r="G11" s="2">
        <f>353.6*2</f>
        <v>707.2</v>
      </c>
      <c r="H11" s="2">
        <v>353.6</v>
      </c>
      <c r="I11" s="2">
        <f>353.6*2</f>
        <v>707.2</v>
      </c>
      <c r="J11" s="2">
        <v>353.6</v>
      </c>
      <c r="K11" s="2">
        <v>353.6</v>
      </c>
      <c r="L11" s="2">
        <v>353.6</v>
      </c>
      <c r="M11" s="2">
        <v>353.6</v>
      </c>
      <c r="N11" s="2">
        <v>353.6</v>
      </c>
      <c r="O11" s="3">
        <f t="shared" ref="O11:O12" si="5">SUM(C11:N11)</f>
        <v>4862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>
      <c r="B12" s="1" t="s">
        <v>14</v>
      </c>
      <c r="C12" s="1">
        <v>331.5</v>
      </c>
      <c r="D12" s="1">
        <v>331.5</v>
      </c>
      <c r="E12" s="1">
        <v>331.5</v>
      </c>
      <c r="F12" s="1">
        <v>331.5</v>
      </c>
      <c r="G12" s="1">
        <v>707.2</v>
      </c>
      <c r="H12" s="1">
        <v>353.6</v>
      </c>
      <c r="I12" s="1">
        <v>707.2</v>
      </c>
      <c r="J12" s="1">
        <v>353.6</v>
      </c>
      <c r="K12" s="1">
        <v>353.6</v>
      </c>
      <c r="L12" s="1">
        <v>353.6</v>
      </c>
      <c r="M12" s="1">
        <v>353.6</v>
      </c>
      <c r="N12" s="1">
        <v>353.6</v>
      </c>
      <c r="O12" s="5">
        <f t="shared" si="5"/>
        <v>4862</v>
      </c>
    </row>
    <row r="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>
      <c r="A15" s="2" t="s">
        <v>17</v>
      </c>
      <c r="B15" s="2" t="s">
        <v>13</v>
      </c>
      <c r="C15" s="2">
        <f t="shared" ref="C15:C16" si="6">328.5*2</f>
        <v>657</v>
      </c>
      <c r="D15" s="2">
        <v>328.5</v>
      </c>
      <c r="E15" s="2">
        <v>328.5</v>
      </c>
      <c r="F15" s="2">
        <v>328.5</v>
      </c>
      <c r="G15" s="2">
        <f>350.4*2</f>
        <v>700.8</v>
      </c>
      <c r="H15" s="2">
        <v>350.4</v>
      </c>
      <c r="I15" s="2">
        <f>350.4*2</f>
        <v>700.8</v>
      </c>
      <c r="J15" s="2">
        <v>350.4</v>
      </c>
      <c r="K15" s="2">
        <v>350.4</v>
      </c>
      <c r="L15" s="2">
        <v>350.4</v>
      </c>
      <c r="M15" s="2">
        <v>350.4</v>
      </c>
      <c r="N15" s="2">
        <v>350.4</v>
      </c>
      <c r="O15" s="3">
        <f t="shared" ref="O15:O16" si="7">SUM(C15:N15)</f>
        <v>5146.5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>
      <c r="B16" s="1" t="s">
        <v>14</v>
      </c>
      <c r="C16" s="5">
        <f t="shared" si="6"/>
        <v>657</v>
      </c>
      <c r="D16" s="1">
        <v>328.5</v>
      </c>
      <c r="E16" s="1">
        <v>328.5</v>
      </c>
      <c r="F16" s="1">
        <v>328.5</v>
      </c>
      <c r="G16" s="4">
        <f>328.5</f>
        <v>328.5</v>
      </c>
      <c r="H16" s="4">
        <v>700.8</v>
      </c>
      <c r="I16" s="4">
        <f>350.4+300</f>
        <v>650.4</v>
      </c>
      <c r="J16" s="4">
        <f>400.8+350.4</f>
        <v>751.2</v>
      </c>
      <c r="K16" s="4">
        <v>700.8</v>
      </c>
      <c r="L16" s="1">
        <v>350.4</v>
      </c>
      <c r="M16" s="1">
        <v>0.0</v>
      </c>
      <c r="N16" s="1">
        <v>350.4</v>
      </c>
      <c r="O16" s="6">
        <f t="shared" si="7"/>
        <v>5475</v>
      </c>
    </row>
    <row r="17">
      <c r="C17" s="5">
        <f t="shared" ref="C17:O17" si="8">C16-C15</f>
        <v>0</v>
      </c>
      <c r="D17" s="5">
        <f t="shared" si="8"/>
        <v>0</v>
      </c>
      <c r="E17" s="5">
        <f t="shared" si="8"/>
        <v>0</v>
      </c>
      <c r="F17" s="5">
        <f t="shared" si="8"/>
        <v>0</v>
      </c>
      <c r="G17" s="5">
        <f t="shared" si="8"/>
        <v>-372.3</v>
      </c>
      <c r="H17" s="5">
        <f t="shared" si="8"/>
        <v>350.4</v>
      </c>
      <c r="I17" s="5">
        <f t="shared" si="8"/>
        <v>-50.4</v>
      </c>
      <c r="J17" s="5">
        <f t="shared" si="8"/>
        <v>400.8</v>
      </c>
      <c r="K17" s="5">
        <f t="shared" si="8"/>
        <v>350.4</v>
      </c>
      <c r="L17" s="5">
        <f t="shared" si="8"/>
        <v>0</v>
      </c>
      <c r="M17" s="5">
        <f t="shared" si="8"/>
        <v>-350.4</v>
      </c>
      <c r="N17" s="5">
        <f t="shared" si="8"/>
        <v>0</v>
      </c>
      <c r="O17" s="6">
        <f t="shared" si="8"/>
        <v>328.5</v>
      </c>
    </row>
    <row r="19">
      <c r="A19" s="2" t="s">
        <v>18</v>
      </c>
      <c r="B19" s="2" t="s">
        <v>13</v>
      </c>
      <c r="C19" s="3">
        <f t="shared" ref="C19:N19" si="9">C3+C7+C11+C15</f>
        <v>1648.5</v>
      </c>
      <c r="D19" s="3">
        <f t="shared" si="9"/>
        <v>1320</v>
      </c>
      <c r="E19" s="3">
        <f t="shared" si="9"/>
        <v>1320</v>
      </c>
      <c r="F19" s="3">
        <f t="shared" si="9"/>
        <v>1320</v>
      </c>
      <c r="G19" s="3">
        <f t="shared" si="9"/>
        <v>2816</v>
      </c>
      <c r="H19" s="3">
        <f t="shared" si="9"/>
        <v>1408</v>
      </c>
      <c r="I19" s="3">
        <f t="shared" si="9"/>
        <v>2816</v>
      </c>
      <c r="J19" s="3">
        <f t="shared" si="9"/>
        <v>1408</v>
      </c>
      <c r="K19" s="3">
        <f t="shared" si="9"/>
        <v>1408</v>
      </c>
      <c r="L19" s="3">
        <f t="shared" si="9"/>
        <v>1408</v>
      </c>
      <c r="M19" s="3">
        <f t="shared" si="9"/>
        <v>1408</v>
      </c>
      <c r="N19" s="3">
        <f t="shared" si="9"/>
        <v>1408</v>
      </c>
      <c r="O19" s="3">
        <f t="shared" ref="O19:O20" si="11">SUM(C19:N19)</f>
        <v>19688.5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>
      <c r="B20" s="1" t="s">
        <v>14</v>
      </c>
      <c r="C20" s="5">
        <f t="shared" ref="C20:N20" si="10">C4+C8+C12+C16-C19</f>
        <v>0</v>
      </c>
      <c r="D20" s="5">
        <f t="shared" si="10"/>
        <v>0</v>
      </c>
      <c r="E20" s="5">
        <f t="shared" si="10"/>
        <v>0</v>
      </c>
      <c r="F20" s="5">
        <f t="shared" si="10"/>
        <v>0</v>
      </c>
      <c r="G20" s="5">
        <f t="shared" si="10"/>
        <v>-417.3</v>
      </c>
      <c r="H20" s="5">
        <f t="shared" si="10"/>
        <v>350.4</v>
      </c>
      <c r="I20" s="5">
        <f t="shared" si="10"/>
        <v>-50.4</v>
      </c>
      <c r="J20" s="5">
        <f t="shared" si="10"/>
        <v>400.8</v>
      </c>
      <c r="K20" s="5">
        <f t="shared" si="10"/>
        <v>395.4</v>
      </c>
      <c r="L20" s="5">
        <f t="shared" si="10"/>
        <v>0</v>
      </c>
      <c r="M20" s="5">
        <f t="shared" si="10"/>
        <v>-350.4</v>
      </c>
      <c r="N20" s="5">
        <f t="shared" si="10"/>
        <v>0</v>
      </c>
      <c r="O20" s="5">
        <f t="shared" si="11"/>
        <v>328.5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B1" s="1" t="s">
        <v>19</v>
      </c>
      <c r="C1" s="1" t="s">
        <v>20</v>
      </c>
      <c r="D1" s="1" t="s">
        <v>21</v>
      </c>
    </row>
    <row r="2">
      <c r="A2" s="1" t="s">
        <v>22</v>
      </c>
      <c r="B2" s="1">
        <v>328.5</v>
      </c>
      <c r="C2" s="5">
        <f t="shared" ref="C2:C17" si="1">SUM($D$2:$D2)-SUM($B$2:$B2)</f>
        <v>0</v>
      </c>
      <c r="D2" s="1">
        <v>328.5</v>
      </c>
      <c r="E2" s="7">
        <v>45311.0</v>
      </c>
      <c r="F2" s="1" t="s">
        <v>23</v>
      </c>
    </row>
    <row r="3">
      <c r="A3" s="1" t="s">
        <v>24</v>
      </c>
      <c r="B3" s="1">
        <v>328.5</v>
      </c>
      <c r="C3" s="5">
        <f t="shared" si="1"/>
        <v>0</v>
      </c>
      <c r="D3" s="1">
        <v>328.5</v>
      </c>
      <c r="E3" s="7">
        <v>45313.0</v>
      </c>
      <c r="F3" s="1" t="s">
        <v>25</v>
      </c>
    </row>
    <row r="4">
      <c r="A4" s="1" t="s">
        <v>26</v>
      </c>
      <c r="B4" s="1">
        <v>328.5</v>
      </c>
      <c r="C4" s="5">
        <f t="shared" si="1"/>
        <v>0</v>
      </c>
      <c r="D4" s="1">
        <v>328.5</v>
      </c>
      <c r="E4" s="7">
        <v>45342.0</v>
      </c>
      <c r="F4" s="1" t="s">
        <v>25</v>
      </c>
    </row>
    <row r="5">
      <c r="A5" s="1" t="s">
        <v>27</v>
      </c>
      <c r="B5" s="1">
        <v>328.5</v>
      </c>
      <c r="C5" s="5">
        <f t="shared" si="1"/>
        <v>0</v>
      </c>
      <c r="D5" s="1">
        <v>328.5</v>
      </c>
      <c r="E5" s="7">
        <v>45372.0</v>
      </c>
      <c r="F5" s="1" t="s">
        <v>23</v>
      </c>
    </row>
    <row r="6">
      <c r="A6" s="1" t="s">
        <v>28</v>
      </c>
      <c r="B6" s="1">
        <v>328.5</v>
      </c>
      <c r="C6" s="5">
        <f t="shared" si="1"/>
        <v>0</v>
      </c>
      <c r="D6" s="1">
        <v>328.5</v>
      </c>
      <c r="E6" s="7">
        <v>45404.0</v>
      </c>
      <c r="F6" s="1" t="s">
        <v>23</v>
      </c>
    </row>
    <row r="7">
      <c r="A7" s="1" t="s">
        <v>29</v>
      </c>
      <c r="B7" s="1">
        <v>700.8</v>
      </c>
      <c r="C7" s="5">
        <f t="shared" si="1"/>
        <v>-372.3</v>
      </c>
      <c r="D7" s="1">
        <v>328.5</v>
      </c>
      <c r="E7" s="7">
        <v>45418.0</v>
      </c>
      <c r="F7" s="1" t="s">
        <v>25</v>
      </c>
    </row>
    <row r="8">
      <c r="A8" s="1" t="s">
        <v>30</v>
      </c>
      <c r="B8" s="1">
        <v>350.4</v>
      </c>
      <c r="C8" s="5">
        <f t="shared" si="1"/>
        <v>-21.9</v>
      </c>
      <c r="D8" s="1">
        <v>700.8</v>
      </c>
      <c r="E8" s="7">
        <v>45446.0</v>
      </c>
      <c r="F8" s="1" t="s">
        <v>23</v>
      </c>
    </row>
    <row r="9">
      <c r="A9" s="1" t="s">
        <v>31</v>
      </c>
      <c r="B9" s="1">
        <v>700.8</v>
      </c>
      <c r="C9" s="5">
        <f t="shared" si="1"/>
        <v>-372.3</v>
      </c>
      <c r="D9" s="1">
        <v>350.4</v>
      </c>
      <c r="E9" s="7">
        <v>45474.0</v>
      </c>
      <c r="F9" s="1" t="s">
        <v>23</v>
      </c>
    </row>
    <row r="10">
      <c r="A10" s="1"/>
      <c r="B10" s="1"/>
      <c r="C10" s="5">
        <f t="shared" si="1"/>
        <v>-72.3</v>
      </c>
      <c r="D10" s="1">
        <v>300.0</v>
      </c>
      <c r="E10" s="7">
        <v>45474.0</v>
      </c>
      <c r="F10" s="1" t="s">
        <v>25</v>
      </c>
    </row>
    <row r="11">
      <c r="A11" s="1" t="s">
        <v>32</v>
      </c>
      <c r="B11" s="1">
        <v>350.4</v>
      </c>
      <c r="C11" s="5">
        <f t="shared" si="1"/>
        <v>-21.9</v>
      </c>
      <c r="D11" s="1">
        <v>400.8</v>
      </c>
      <c r="E11" s="7">
        <v>45505.0</v>
      </c>
      <c r="F11" s="1" t="s">
        <v>25</v>
      </c>
    </row>
    <row r="12">
      <c r="A12" s="1"/>
      <c r="B12" s="1"/>
      <c r="C12" s="5">
        <f t="shared" si="1"/>
        <v>328.5</v>
      </c>
      <c r="D12" s="1">
        <v>350.4</v>
      </c>
      <c r="E12" s="7">
        <v>45530.0</v>
      </c>
      <c r="F12" s="1" t="s">
        <v>23</v>
      </c>
    </row>
    <row r="13">
      <c r="A13" s="1" t="s">
        <v>33</v>
      </c>
      <c r="B13" s="1">
        <v>350.4</v>
      </c>
      <c r="C13" s="5">
        <f t="shared" si="1"/>
        <v>328.5</v>
      </c>
      <c r="D13" s="1">
        <v>350.4</v>
      </c>
      <c r="E13" s="7">
        <v>45537.0</v>
      </c>
      <c r="F13" s="1" t="s">
        <v>25</v>
      </c>
    </row>
    <row r="14">
      <c r="A14" s="1"/>
      <c r="B14" s="1"/>
      <c r="C14" s="5">
        <f t="shared" si="1"/>
        <v>678.9</v>
      </c>
      <c r="D14" s="1">
        <v>350.4</v>
      </c>
      <c r="E14" s="7">
        <v>45555.0</v>
      </c>
      <c r="F14" s="1" t="s">
        <v>23</v>
      </c>
    </row>
    <row r="15">
      <c r="A15" s="1" t="s">
        <v>34</v>
      </c>
      <c r="B15" s="1">
        <v>350.4</v>
      </c>
      <c r="C15" s="5">
        <f t="shared" si="1"/>
        <v>678.9</v>
      </c>
      <c r="D15" s="1">
        <v>350.4</v>
      </c>
      <c r="E15" s="7">
        <v>45586.0</v>
      </c>
      <c r="F15" s="1" t="s">
        <v>23</v>
      </c>
    </row>
    <row r="16">
      <c r="A16" s="1" t="s">
        <v>35</v>
      </c>
      <c r="B16" s="1">
        <v>350.4</v>
      </c>
      <c r="C16" s="5">
        <f t="shared" si="1"/>
        <v>328.5</v>
      </c>
      <c r="D16" s="1">
        <v>0.0</v>
      </c>
    </row>
    <row r="17">
      <c r="A17" s="1" t="s">
        <v>36</v>
      </c>
      <c r="B17" s="1">
        <v>350.4</v>
      </c>
      <c r="C17" s="5">
        <f t="shared" si="1"/>
        <v>328.5</v>
      </c>
      <c r="D17" s="1">
        <v>350.4</v>
      </c>
      <c r="E17" s="7">
        <v>45629.0</v>
      </c>
      <c r="F17" s="1" t="s">
        <v>25</v>
      </c>
    </row>
    <row r="18">
      <c r="B18" s="8">
        <f>SUM(B2:B17)</f>
        <v>5146.5</v>
      </c>
      <c r="C18" s="8">
        <f>D18-B18</f>
        <v>328.5</v>
      </c>
      <c r="D18" s="8">
        <f>SUM(D2:D17)</f>
        <v>5475</v>
      </c>
    </row>
    <row r="21">
      <c r="B21" s="1" t="s">
        <v>37</v>
      </c>
      <c r="C21" s="1">
        <v>328.5</v>
      </c>
    </row>
  </sheetData>
  <drawing r:id="rId1"/>
</worksheet>
</file>